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3053851C-C08C-4BBE-ADD8-44F79E30CBC5}" xr6:coauthVersionLast="47" xr6:coauthVersionMax="47" xr10:uidLastSave="{00000000-0000-0000-0000-000000000000}"/>
  <bookViews>
    <workbookView xWindow="17145" yWindow="4755" windowWidth="11655" windowHeight="10845" tabRatio="863" firstSheet="8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<sst xmlns="http://schemas.openxmlformats.org/spreadsheetml/2006/main" count="983" uniqueCount="673">
  <si>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</si>
  <si>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</si>
  <si>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</si>
  <si>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</si>
  <si>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</si>
  <si>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</si>
  <si>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</si>
  <si>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</si>
  <si>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</si>
  <si>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</si>
  <si>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</si>
  <si>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</si>
  <si>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</si>
  <si>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</si>
  <si>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</si>
  <si>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</si>
  <si>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</si>
  <si>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</si>
  <si>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</si>
  <si>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</si>
  <si>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</si>
  <si>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</si>
  <si>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</si>
  <si>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</si>
  <si>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</si>
  <si>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</si>
  <si>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</si>
  <si>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</si>
  <si>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</si>
  <si>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</si>
  <si>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</si>
  <si>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</si>
  <si>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</si>
  <si>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</si>
  <si>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</si>
  <si>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</si>
  <si>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</si>
  <si>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</si>
  <si>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</si>
  <si>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</si>
  <si>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</si>
  <si>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</si>
  <si>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</si>
  <si>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</si>
  <si>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</si>
  <si>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</si>
  <si>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</si>
  <si>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</si>
  <si>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</si>
  <si>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</si>
  <si>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</si>
  <si>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</si>
  <si>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</si>
  <si>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</si>
  <si>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</si>
  <si>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</si>
  <si>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</si>
  <si>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</si>
  <si>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</si>
  <si>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</si>
  <si>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</si>
  <si>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</si>
  <si>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</si>
  <si>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</si>
  <si>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</si>
  <si>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</si>
  <si>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</si>
  <si>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</si>
  <si>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</si>
  <si>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</si>
  <si>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</si>
  <si>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</si>
  <si>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</si>
  <si>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</si>
  <si>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</si>
  <si>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</si>
  <si>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</si>
  <si>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</si>
  <si>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</si>
  <si>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</si>
  <si>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</si>
  <si>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</si>
  <si>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</si>
  <si>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</si>
  <si>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</si>
  <si>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</si>
  <si>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</si>
  <si>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</si>
  <si>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</si>
  <si>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</si>
  <si>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</si>
  <si>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</si>
  <si>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</si>
  <si>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</si>
  <si>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</si>
  <si>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</si>
  <si>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</si>
  <si>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</si>
  <si>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</si>
  <si>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</si>
  <si>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</si>
  <si>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</si>
  <si>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</si>
  <si>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</si>
  <si>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</si>
  <si>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</si>
  <si>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</si>
  <si>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</si>
  <si>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</si>
  <si>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</si>
  <si>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</si>
  <si>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</si>
  <si>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</si>
  <si>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</si>
  <si>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</si>
  <si>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</si>
  <si>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</si>
  <si>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</si>
  <si>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</si>
  <si>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</si>
  <si>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</si>
  <si>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</si>
  <si>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</si>
  <si>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</si>
  <si>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</si>
  <si>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</si>
  <si>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</si>
  <si>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</si>
  <si>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</si>
  <si>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</si>
  <si>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</si>
  <si>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</si>
  <si>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</si>
  <si>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</si>
  <si>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</si>
  <si>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</si>
  <si>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</si>
  <si>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</si>
  <si>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</si>
  <si>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</si>
  <si>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</si>
  <si>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</si>
  <si>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</si>
  <si>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</si>
  <si>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</si>
  <si>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</si>
  <si>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</si>
  <si>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</si>
  <si>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</si>
  <si>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</si>
  <si>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</si>
  <si>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</si>
  <si>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</si>
  <si>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</si>
  <si>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</si>
  <si>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</si>
  <si>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</si>
  <si>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</si>
  <si>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</si>
  <si>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</si>
  <si>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</si>
  <si>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</si>
  <si>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</si>
  <si>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</si>
  <si>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</si>
  <si>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</si>
  <si>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</si>
  <si>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</si>
  <si>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</si>
  <si>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</si>
  <si>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</si>
  <si>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</si>
  <si>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</si>
  <si>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</si>
  <si>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</si>
  <si>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</si>
  <si>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</si>
  <si>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</si>
  <si>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</si>
  <si>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</si>
  <si>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</si>
  <si>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</si>
  <si>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</si>
  <si>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</si>
  <si>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</si>
  <si>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</si>
  <si>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</si>
  <si>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</si>
  <si>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</si>
  <si>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</si>
  <si>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</si>
  <si>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</si>
  <si>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</si>
  <si>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</si>
  <si>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</si>
  <si>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</si>
  <si>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</si>
  <si>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</si>
  <si>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</si>
  <si>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</si>
  <si>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</si>
  <si>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</si>
  <si>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</si>
  <si>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</si>
  <si>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</si>
  <si>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</si>
  <si>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</si>
  <si>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</si>
  <si>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</si>
  <si>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</si>
  <si>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</si>
  <si>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</si>
  <si>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</si>
  <si>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</si>
  <si>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</si>
  <si>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</si>
  <si>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</si>
  <si>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</si>
  <si>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</si>
  <si>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</si>
  <si>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</si>
  <si>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</si>
  <si>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</si>
  <si>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</si>
  <si>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</si>
  <si>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</si>
  <si>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</si>
  <si>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</si>
  <si>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</si>
  <si>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</si>
  <si>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</si>
  <si>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</si>
  <si>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</si>
  <si>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</si>
  <si>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</si>
  <si>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</si>
  <si>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</si>
  <si>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</si>
  <si>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</si>
  <si>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</si>
  <si>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</si>
  <si>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</si>
  <si>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</si>
  <si>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</si>
  <si>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</si>
  <si>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</si>
  <si>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</si>
  <si>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</si>
  <si>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</si>
  <si>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</si>
  <si>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</si>
  <si>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</si>
  <si>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</si>
  <si>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</si>
  <si>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</si>
  <si>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</si>
  <si>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</si>
  <si>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</si>
  <si>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</si>
  <si>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</si>
  <si>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</si>
  <si>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</si>
  <si>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</si>
  <si>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</si>
  <si>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</si>
  <si>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</si>
  <si>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</si>
  <si>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</si>
  <si>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</si>
  <si>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</si>
  <si>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</si>
  <si>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</si>
  <si>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</si>
  <si>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</si>
  <si>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</si>
  <si>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</si>
  <si>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</si>
  <si>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</si>
  <si>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</si>
  <si>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</si>
  <si>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</si>
  <si>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</si>
  <si>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</si>
  <si>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</si>
  <si>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</si>
  <si>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</si>
  <si>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</si>
  <si>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</si>
  <si>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</si>
  <si>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</si>
  <si>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</si>
  <si>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</si>
  <si>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</si>
  <si>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</si>
  <si>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</si>
  <si>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</si>
  <si>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</si>
  <si>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</si>
  <si>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</si>
  <si>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</si>
  <si>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</si>
  <si>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</si>
  <si>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</si>
  <si>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</si>
  <si>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</si>
  <si>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</si>
  <si>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</si>
  <si>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</si>
  <si>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</si>
  <si>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</si>
  <si>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</si>
  <si>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</si>
  <si>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</si>
  <si>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</si>
  <si>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</si>
  <si>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</si>
  <si>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</si>
  <si>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</si>
  <si>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</si>
  <si>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</si>
  <si>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</si>
  <si>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</si>
  <si>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</si>
  <si>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</si>
  <si>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</si>
  <si>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</si>
  <si>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</si>
  <si>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</si>
  <si>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</si>
  <si>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</si>
  <si>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</si>
  <si>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</si>
  <si>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</si>
  <si>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</si>
  <si>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</si>
  <si>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</si>
  <si>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</si>
  <si>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</si>
  <si>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</si>
  <si>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</si>
  <si>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</si>
  <si>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</si>
  <si>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</si>
  <si>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</si>
  <si>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</si>
  <si>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</si>
  <si>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</si>
  <si>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</si>
  <si>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</si>
  <si>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</si>
  <si>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</si>
  <si>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</si>
  <si>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</si>
  <si>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</si>
  <si>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</si>
  <si>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</si>
  <si>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</si>
  <si>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</si>
  <si>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</si>
  <si>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</si>
  <si>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</si>
  <si>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</si>
  <si>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</si>
  <si>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</si>
  <si>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</si>
  <si>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</si>
  <si>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</si>
  <si>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</si>
  <si>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</si>
  <si>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</si>
  <si>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</si>
  <si>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</si>
  <si>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</si>
  <si>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</si>
  <si>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</si>
  <si>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</si>
  <si>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</si>
  <si>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</si>
  <si>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</si>
  <si>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</si>
  <si>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</si>
  <si>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</si>
  <si>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</si>
  <si>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</si>
  <si>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</si>
  <si>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</si>
  <si>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</si>
  <si>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</si>
  <si>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</si>
  <si>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</si>
  <si>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</si>
  <si>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</si>
  <si>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</si>
  <si>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</si>
  <si>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</si>
  <si>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</si>
  <si>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</si>
  <si>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</si>
  <si>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</si>
  <si>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</si>
  <si>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</si>
  <si>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</si>
  <si>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</si>
  <si>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</si>
  <si>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</si>
  <si>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</si>
  <si>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</si>
  <si>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</si>
  <si>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</si>
  <si>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</si>
  <si>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</si>
  <si>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</si>
  <si>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</si>
  <si>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</si>
  <si>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</si>
  <si>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</si>
  <si>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</si>
  <si>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</si>
  <si>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</si>
  <si>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</si>
  <si>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</si>
  <si>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</si>
  <si>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</si>
  <si>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</si>
  <si>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</si>
  <si>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</si>
  <si>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</si>
  <si>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</si>
  <si>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</si>
  <si>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</si>
  <si>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</si>
  <si>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</si>
  <si>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</si>
  <si>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</si>
  <si>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</si>
  <si>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</si>
  <si>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</si>
  <si>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</si>
  <si>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</si>
  <si>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</si>
  <si>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</si>
  <si>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</si>
  <si>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</si>
  <si>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</si>
  <si>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</si>
  <si>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</si>
  <si>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</si>
  <si>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</si>
  <si>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</si>
  <si>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</si>
  <si>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</si>
  <si>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</si>
  <si>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</si>
  <si>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</si>
  <si>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</si>
  <si>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</si>
  <si>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</si>
  <si>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</si>
  <si>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</si>
  <si>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</si>
  <si>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</si>
  <si>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</si>
  <si>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</si>
  <si>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</si>
  <si>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</si>
  <si>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</si>
  <si>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</si>
  <si>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</si>
  <si>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</si>
  <si>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</si>
  <si>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</si>
  <si>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</si>
  <si>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</si>
  <si>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</si>
  <si>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</si>
  <si>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</si>
  <si>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</si>
  <si>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</si>
  <si>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</si>
  <si>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</si>
  <si>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</si>
  <si>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</si>
  <si>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</si>
  <si>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</si>
  <si>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</si>
  <si>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</si>
  <si>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</si>
  <si>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</si>
  <si>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</si>
  <si>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</si>
  <si>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</si>
  <si>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</si>
  <si>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</si>
  <si>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</si>
  <si>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</si>
  <si>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</si>
  <si>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</si>
  <si>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</si>
  <si>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</si>
  <si>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</si>
  <si>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</si>
  <si>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</si>
  <si>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</si>
  <si>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</si>
  <si>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</si>
  <si>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</si>
  <si>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</si>
  <si>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</si>
  <si>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</si>
  <si>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</si>
  <si>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</si>
  <si>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</si>
  <si>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</si>
  <si>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</si>
  <si>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</si>
  <si>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</si>
  <si>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</si>
  <si>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</si>
  <si>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</si>
  <si>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</si>
  <si>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</si>
  <si>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</si>
  <si>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</si>
  <si>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</si>
  <si>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</si>
  <si>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</si>
  <si>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</si>
  <si>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</si>
  <si>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</si>
  <si>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</si>
  <si>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</si>
  <si>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</si>
  <si>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</si>
  <si>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</si>
  <si>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</si>
  <si>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</si>
  <si>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</si>
  <si>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</si>
  <si>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</si>
  <si>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</si>
  <si>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</si>
  <si>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</si>
  <si>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</si>
  <si>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</si>
  <si>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</si>
  <si>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</si>
  <si>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</si>
  <si>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</si>
  <si>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</si>
  <si>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</si>
  <si>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</si>
  <si>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</si>
  <si>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</si>
  <si>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</si>
  <si>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</si>
  <si>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</si>
  <si>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</si>
  <si>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</si>
  <si>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</si>
  <si>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</si>
  <si>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</si>
  <si>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</si>
  <si>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</si>
  <si>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</si>
  <si>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</si>
  <si>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</si>
  <si>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</si>
  <si>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</si>
  <si>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</si>
  <si>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</si>
  <si>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</si>
  <si>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</si>
  <si>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</si>
  <si>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</si>
  <si>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</si>
  <si>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</si>
  <si>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</si>
  <si>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</si>
  <si>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</si>
  <si>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</si>
  <si>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</si>
  <si>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</si>
  <si>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</si>
  <si>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</si>
  <si>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</si>
  <si>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</si>
  <si>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</si>
  <si>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</si>
  <si>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</si>
  <si>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</si>
  <si>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</si>
  <si>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</si>
  <si>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</si>
  <si>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</si>
  <si>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</si>
  <si>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</si>
  <si>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</si>
  <si>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</si>
  <si>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</si>
  <si>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</si>
  <si>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</si>
  <si>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</si>
  <si>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</si>
  <si>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</si>
  <si>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</si>
  <si>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</si>
  <si>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</si>
  <si>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</si>
  <si>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</si>
  <si>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</si>
  <si>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</si>
  <si>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</si>
  <si>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</si>
  <si>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</si>
  <si>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</si>
  <si>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</si>
  <si>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</si>
  <si>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</si>
  <si>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</si>
  <si>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</si>
  <si>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</si>
  <si>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</si>
  <si>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</si>
  <si>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</si>
  <si>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</si>
  <si>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</si>
  <si>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</si>
  <si>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</si>
  <si>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</si>
  <si>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</si>
  <si>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</si>
  <si>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</si>
  <si>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</si>
  <si>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</si>
  <si>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</si>
  <si>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</si>
  <si>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</si>
  <si>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</si>
  <si>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</si>
  <si>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</si>
  <si>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</si>
  <si>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</si>
  <si>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</si>
  <si>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</si>
  <si>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</si>
  <si>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</si>
  <si>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</si>
  <si>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</si>
  <si>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</si>
  <si>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</si>
  <si>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</si>
  <si>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</si>
  <si>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</si>
  <si>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</si>
  <si>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</si>
  <si>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</si>
  <si>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</si>
  <si>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</si>
  <si>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</si>
  <si>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</si>
  <si>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</si>
  <si>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</si>
  <si>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Acámbaro, Guanajuato</t>
  </si>
  <si>
    <t>Correspondiente del 1 de Enero 31 de Marzo de 2023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</si>
  <si>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</si>
  <si>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</si>
  <si>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</si>
  <si>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</si>
  <si>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</si>
  <si>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>Subdirectora de Administración y Finanzas SMDIF</t>
  </si>
  <si>
    <t>___________________________________________________</t>
  </si>
  <si>
    <t>Mtra. Yazmin Romero Corral</t>
  </si>
  <si>
    <t>Directora del 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</si>
</sst>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J56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47" sqref="F47:G4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5" width="12.85546875" style="4"/>
    <col min="6" max="6" width="19.7109375" style="4" customWidth="1"/>
    <col min="7" max="16384" width="12.85546875" style="4"/>
  </cols>
  <sheetData>
    <row r="1" spans="1:5" ht="18.95" customHeight="1" x14ac:dyDescent="0.2">
      <c r="A1" s="169" t="s">
        <v>662</v>
      </c>
      <c r="B1" s="169"/>
      <c r="C1" s="17"/>
      <c r="D1" s="14" t="s">
        <v>602</v>
      </c>
      <c r="E1" s="15">
        <v>2023</v>
      </c>
    </row>
    <row r="2" spans="1:5" ht="18.95" customHeight="1" x14ac:dyDescent="0.2">
      <c r="A2" s="170" t="s">
        <v>601</v>
      </c>
      <c r="B2" s="170"/>
      <c r="C2" s="36"/>
      <c r="D2" s="14" t="s">
        <v>603</v>
      </c>
      <c r="E2" s="17" t="s">
        <v>608</v>
      </c>
    </row>
    <row r="3" spans="1:5" ht="18.95" customHeight="1" x14ac:dyDescent="0.2">
      <c r="A3" s="171" t="s">
        <v>663</v>
      </c>
      <c r="B3" s="171"/>
      <c r="C3" s="17"/>
      <c r="D3" s="14" t="s">
        <v>604</v>
      </c>
      <c r="E3" s="15">
        <v>1</v>
      </c>
    </row>
    <row r="4" spans="1:5" s="93" customFormat="1" ht="18.95" customHeight="1" x14ac:dyDescent="0.2">
      <c r="A4" s="171" t="s">
        <v>623</v>
      </c>
      <c r="B4" s="171"/>
      <c r="C4" s="171"/>
      <c r="D4" s="171"/>
      <c r="E4" s="171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7" x14ac:dyDescent="0.2">
      <c r="A33" s="7"/>
      <c r="B33" s="10"/>
    </row>
    <row r="34" spans="1:7" x14ac:dyDescent="0.2">
      <c r="A34" s="7"/>
      <c r="B34" s="9"/>
    </row>
    <row r="35" spans="1:7" x14ac:dyDescent="0.2">
      <c r="A35" s="45" t="s">
        <v>48</v>
      </c>
      <c r="B35" s="46" t="s">
        <v>43</v>
      </c>
    </row>
    <row r="36" spans="1:7" x14ac:dyDescent="0.2">
      <c r="A36" s="45" t="s">
        <v>49</v>
      </c>
      <c r="B36" s="46" t="s">
        <v>44</v>
      </c>
    </row>
    <row r="37" spans="1:7" x14ac:dyDescent="0.2">
      <c r="A37" s="7"/>
      <c r="B37" s="10"/>
    </row>
    <row r="38" spans="1:7" x14ac:dyDescent="0.2">
      <c r="A38" s="7"/>
      <c r="B38" s="8" t="s">
        <v>46</v>
      </c>
    </row>
    <row r="39" spans="1:7" x14ac:dyDescent="0.2">
      <c r="A39" s="7" t="s">
        <v>47</v>
      </c>
      <c r="B39" s="46" t="s">
        <v>32</v>
      </c>
    </row>
    <row r="40" spans="1:7" x14ac:dyDescent="0.2">
      <c r="A40" s="7"/>
      <c r="B40" s="46" t="s">
        <v>624</v>
      </c>
    </row>
    <row r="41" spans="1:7" ht="12" thickBot="1" x14ac:dyDescent="0.25">
      <c r="A41" s="11"/>
      <c r="B41" s="12"/>
    </row>
    <row r="44" spans="1:7" x14ac:dyDescent="0.2">
      <c r="B44" s="93" t="s">
        <v>625</v>
      </c>
    </row>
    <row r="46" spans="1:7" s="166" customFormat="1" x14ac:dyDescent="0.25"/>
    <row r="47" spans="1:7" s="166" customFormat="1" x14ac:dyDescent="0.2">
      <c r="B47" s="167" t="s">
        <v>670</v>
      </c>
      <c r="F47" s="166" t="s">
        <v>665</v>
      </c>
    </row>
    <row r="48" spans="1:7" s="166" customFormat="1" x14ac:dyDescent="0.2">
      <c r="B48" s="167" t="s">
        <v>671</v>
      </c>
      <c r="F48" s="168" t="s">
        <v>667</v>
      </c>
      <c r="G48" s="168"/>
    </row>
    <row r="49" spans="2:10" s="166" customFormat="1" x14ac:dyDescent="0.2">
      <c r="B49" s="167" t="s">
        <v>672</v>
      </c>
      <c r="F49" s="168" t="s">
        <v>669</v>
      </c>
      <c r="G49" s="168"/>
    </row>
    <row r="53" spans="2:10" x14ac:dyDescent="0.2">
      <c r="H53" s="166"/>
      <c r="I53" s="166"/>
      <c r="J53" s="166"/>
    </row>
    <row r="54" spans="2:10" x14ac:dyDescent="0.2">
      <c r="H54" s="166"/>
      <c r="I54" s="168"/>
      <c r="J54" s="168"/>
    </row>
    <row r="55" spans="2:10" x14ac:dyDescent="0.2">
      <c r="H55" s="166"/>
      <c r="I55" s="168"/>
      <c r="J55" s="168"/>
    </row>
    <row r="56" spans="2:10" x14ac:dyDescent="0.2">
      <c r="H56" s="166"/>
      <c r="I56" s="168"/>
      <c r="J56" s="168"/>
    </row>
  </sheetData>
  <sheetProtection formatCells="0" formatColumns="0" formatRows="0" autoFilter="0" pivotTables="0"/>
  <mergeCells count="9">
    <mergeCell ref="I56:J56"/>
    <mergeCell ref="I54:J54"/>
    <mergeCell ref="F48:G48"/>
    <mergeCell ref="F49:G49"/>
    <mergeCell ref="A1:B1"/>
    <mergeCell ref="A2:B2"/>
    <mergeCell ref="A3:B3"/>
    <mergeCell ref="A4:E4"/>
    <mergeCell ref="I55:J55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6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showGridLines="0" workbookViewId="0">
      <selection activeCell="B25" sqref="B25:D27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5" t="s">
        <v>662</v>
      </c>
      <c r="B1" s="176"/>
      <c r="C1" s="177"/>
    </row>
    <row r="2" spans="1:3" s="37" customFormat="1" ht="18" customHeight="1" x14ac:dyDescent="0.25">
      <c r="A2" s="178" t="s">
        <v>613</v>
      </c>
      <c r="B2" s="179"/>
      <c r="C2" s="180"/>
    </row>
    <row r="3" spans="1:3" s="37" customFormat="1" ht="18" customHeight="1" x14ac:dyDescent="0.25">
      <c r="A3" s="178" t="s">
        <v>663</v>
      </c>
      <c r="B3" s="181"/>
      <c r="C3" s="180"/>
    </row>
    <row r="4" spans="1:3" s="40" customFormat="1" ht="18" customHeight="1" x14ac:dyDescent="0.2">
      <c r="A4" s="182" t="s">
        <v>614</v>
      </c>
      <c r="B4" s="183"/>
      <c r="C4" s="184"/>
    </row>
    <row r="5" spans="1:3" s="38" customFormat="1" x14ac:dyDescent="0.2">
      <c r="A5" s="58" t="s">
        <v>521</v>
      </c>
      <c r="B5" s="58"/>
      <c r="C5" s="145">
        <v>3373139.29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4" x14ac:dyDescent="0.2">
      <c r="A17" s="70">
        <v>3.2</v>
      </c>
      <c r="B17" s="63" t="s">
        <v>530</v>
      </c>
      <c r="C17" s="147">
        <v>0</v>
      </c>
    </row>
    <row r="18" spans="1:4" x14ac:dyDescent="0.2">
      <c r="A18" s="70">
        <v>3.3</v>
      </c>
      <c r="B18" s="65" t="s">
        <v>531</v>
      </c>
      <c r="C18" s="148">
        <v>0</v>
      </c>
    </row>
    <row r="19" spans="1:4" x14ac:dyDescent="0.2">
      <c r="A19" s="59"/>
      <c r="B19" s="71"/>
      <c r="C19" s="72"/>
    </row>
    <row r="20" spans="1:4" x14ac:dyDescent="0.2">
      <c r="A20" s="73" t="s">
        <v>660</v>
      </c>
      <c r="B20" s="73"/>
      <c r="C20" s="145">
        <f>C5+C7-C15</f>
        <v>3373139.29</v>
      </c>
    </row>
    <row r="22" spans="1:4" x14ac:dyDescent="0.2">
      <c r="B22" s="39" t="s">
        <v>625</v>
      </c>
    </row>
    <row r="25" spans="1:4" x14ac:dyDescent="0.2">
      <c r="B25" s="166" t="s">
        <v>664</v>
      </c>
      <c r="C25" s="166" t="s">
        <v>665</v>
      </c>
      <c r="D25" s="166"/>
    </row>
    <row r="26" spans="1:4" x14ac:dyDescent="0.2">
      <c r="B26" s="166" t="s">
        <v>666</v>
      </c>
      <c r="C26" s="168" t="s">
        <v>667</v>
      </c>
      <c r="D26" s="168"/>
    </row>
    <row r="27" spans="1:4" x14ac:dyDescent="0.2">
      <c r="B27" s="166" t="s">
        <v>668</v>
      </c>
      <c r="C27" s="168" t="s">
        <v>669</v>
      </c>
      <c r="D27" s="168"/>
    </row>
  </sheetData>
  <mergeCells count="6">
    <mergeCell ref="C27:D27"/>
    <mergeCell ref="A1:C1"/>
    <mergeCell ref="A2:C2"/>
    <mergeCell ref="A3:C3"/>
    <mergeCell ref="A4:C4"/>
    <mergeCell ref="C26:D26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3"/>
  <sheetViews>
    <sheetView showGridLines="0" topLeftCell="A16" workbookViewId="0">
      <selection activeCell="B41" sqref="B41:D4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5" t="s">
        <v>662</v>
      </c>
      <c r="B1" s="186"/>
      <c r="C1" s="187"/>
    </row>
    <row r="2" spans="1:3" s="41" customFormat="1" ht="18.95" customHeight="1" x14ac:dyDescent="0.25">
      <c r="A2" s="188" t="s">
        <v>615</v>
      </c>
      <c r="B2" s="189"/>
      <c r="C2" s="190"/>
    </row>
    <row r="3" spans="1:3" s="41" customFormat="1" ht="18.95" customHeight="1" x14ac:dyDescent="0.25">
      <c r="A3" s="188" t="s">
        <v>663</v>
      </c>
      <c r="B3" s="191"/>
      <c r="C3" s="190"/>
    </row>
    <row r="4" spans="1:3" s="42" customFormat="1" x14ac:dyDescent="0.2">
      <c r="A4" s="182" t="s">
        <v>614</v>
      </c>
      <c r="B4" s="183"/>
      <c r="C4" s="184"/>
    </row>
    <row r="5" spans="1:3" x14ac:dyDescent="0.2">
      <c r="A5" s="84" t="s">
        <v>534</v>
      </c>
      <c r="B5" s="58"/>
      <c r="C5" s="149">
        <v>2808578.18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4" x14ac:dyDescent="0.2">
      <c r="A33" s="90" t="s">
        <v>558</v>
      </c>
      <c r="B33" s="77" t="s">
        <v>449</v>
      </c>
      <c r="C33" s="150">
        <v>0</v>
      </c>
    </row>
    <row r="34" spans="1:4" x14ac:dyDescent="0.2">
      <c r="A34" s="90" t="s">
        <v>559</v>
      </c>
      <c r="B34" s="77" t="s">
        <v>455</v>
      </c>
      <c r="C34" s="150">
        <v>0</v>
      </c>
    </row>
    <row r="35" spans="1:4" x14ac:dyDescent="0.2">
      <c r="A35" s="90" t="s">
        <v>560</v>
      </c>
      <c r="B35" s="85" t="s">
        <v>561</v>
      </c>
      <c r="C35" s="152">
        <v>0</v>
      </c>
    </row>
    <row r="36" spans="1:4" x14ac:dyDescent="0.2">
      <c r="A36" s="78"/>
      <c r="B36" s="81"/>
      <c r="C36" s="82"/>
    </row>
    <row r="37" spans="1:4" x14ac:dyDescent="0.2">
      <c r="A37" s="83" t="s">
        <v>661</v>
      </c>
      <c r="B37" s="58"/>
      <c r="C37" s="145">
        <f>C5-C7+C30</f>
        <v>2808578.18</v>
      </c>
    </row>
    <row r="39" spans="1:4" x14ac:dyDescent="0.2">
      <c r="B39" s="39" t="s">
        <v>625</v>
      </c>
    </row>
    <row r="41" spans="1:4" x14ac:dyDescent="0.2">
      <c r="B41" s="166" t="s">
        <v>664</v>
      </c>
      <c r="C41" s="166" t="s">
        <v>665</v>
      </c>
      <c r="D41" s="166"/>
    </row>
    <row r="42" spans="1:4" x14ac:dyDescent="0.2">
      <c r="B42" s="166" t="s">
        <v>666</v>
      </c>
      <c r="C42" s="168" t="s">
        <v>667</v>
      </c>
      <c r="D42" s="168"/>
    </row>
    <row r="43" spans="1:4" x14ac:dyDescent="0.2">
      <c r="B43" s="166" t="s">
        <v>668</v>
      </c>
      <c r="C43" s="168" t="s">
        <v>669</v>
      </c>
      <c r="D43" s="168"/>
    </row>
  </sheetData>
  <mergeCells count="6">
    <mergeCell ref="C43:D43"/>
    <mergeCell ref="A1:C1"/>
    <mergeCell ref="A2:C2"/>
    <mergeCell ref="A3:C3"/>
    <mergeCell ref="A4:C4"/>
    <mergeCell ref="C42:D42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opLeftCell="C22" workbookViewId="0">
      <selection activeCell="B51" sqref="B51:D53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15.28515625" style="29" customWidth="1"/>
    <col min="8" max="8" width="5.7109375" style="29" customWidth="1"/>
    <col min="9" max="9" width="10.5703125" style="29" customWidth="1"/>
    <col min="10" max="10" width="13.5703125" style="29" customWidth="1"/>
    <col min="11" max="16384" width="9.140625" style="29"/>
  </cols>
  <sheetData>
    <row r="1" spans="1:10" ht="18.95" customHeight="1" x14ac:dyDescent="0.2">
      <c r="A1" s="174" t="s">
        <v>662</v>
      </c>
      <c r="B1" s="192"/>
      <c r="C1" s="192"/>
      <c r="D1" s="192"/>
      <c r="E1" s="192"/>
      <c r="F1" s="192"/>
      <c r="G1" s="27" t="s">
        <v>605</v>
      </c>
      <c r="H1" s="28">
        <v>2023</v>
      </c>
    </row>
    <row r="2" spans="1:10" ht="18.95" customHeight="1" x14ac:dyDescent="0.2">
      <c r="A2" s="174" t="s">
        <v>616</v>
      </c>
      <c r="B2" s="192"/>
      <c r="C2" s="192"/>
      <c r="D2" s="192"/>
      <c r="E2" s="192"/>
      <c r="F2" s="192"/>
      <c r="G2" s="27" t="s">
        <v>606</v>
      </c>
      <c r="H2" s="28" t="s">
        <v>608</v>
      </c>
    </row>
    <row r="3" spans="1:10" ht="18.95" customHeight="1" x14ac:dyDescent="0.2">
      <c r="A3" s="193" t="s">
        <v>663</v>
      </c>
      <c r="B3" s="194"/>
      <c r="C3" s="194"/>
      <c r="D3" s="194"/>
      <c r="E3" s="194"/>
      <c r="F3" s="194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12656988.23</v>
      </c>
      <c r="E36" s="34">
        <v>0</v>
      </c>
      <c r="F36" s="34">
        <f t="shared" si="0"/>
        <v>12656988.23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4562734.91</v>
      </c>
      <c r="E37" s="34">
        <v>-13846583.85</v>
      </c>
      <c r="F37" s="34">
        <f t="shared" si="0"/>
        <v>-9283848.9399999995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1189788.1599999999</v>
      </c>
      <c r="E39" s="34">
        <v>-1189788.1599999999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-3373139.29</v>
      </c>
      <c r="E40" s="34">
        <v>0</v>
      </c>
      <c r="F40" s="34">
        <f t="shared" si="0"/>
        <v>-3373139.29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-12656988.23</v>
      </c>
      <c r="F41" s="34">
        <f t="shared" si="0"/>
        <v>-12656988.23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12656988.23</v>
      </c>
      <c r="E42" s="34">
        <v>-2808578.18</v>
      </c>
      <c r="F42" s="34">
        <f t="shared" si="0"/>
        <v>9848410.0500000007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80434.080000000002</v>
      </c>
      <c r="E44" s="34">
        <v>-80434.080000000002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2808578.18</v>
      </c>
      <c r="E45" s="34">
        <v>-2808578.18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9214.1200000000008</v>
      </c>
      <c r="E46" s="34">
        <v>-9214.1200000000008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9214.1200000000008</v>
      </c>
      <c r="E47" s="34">
        <v>2799364.06</v>
      </c>
      <c r="F47" s="34">
        <f t="shared" si="0"/>
        <v>2808578.18</v>
      </c>
    </row>
    <row r="49" spans="2:4" x14ac:dyDescent="0.2">
      <c r="B49" s="29" t="s">
        <v>625</v>
      </c>
    </row>
    <row r="51" spans="2:4" x14ac:dyDescent="0.2">
      <c r="B51" s="166" t="s">
        <v>664</v>
      </c>
      <c r="C51" s="166" t="s">
        <v>665</v>
      </c>
      <c r="D51" s="166"/>
    </row>
    <row r="52" spans="2:4" x14ac:dyDescent="0.2">
      <c r="B52" s="166" t="s">
        <v>666</v>
      </c>
      <c r="C52" s="168" t="s">
        <v>667</v>
      </c>
      <c r="D52" s="168"/>
    </row>
    <row r="53" spans="2:4" x14ac:dyDescent="0.2">
      <c r="B53" s="166" t="s">
        <v>668</v>
      </c>
      <c r="C53" s="168" t="s">
        <v>669</v>
      </c>
      <c r="D53" s="16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2:D52"/>
    <mergeCell ref="C53:D53"/>
  </mergeCells>
  <pageMargins left="0.7" right="0.7" top="0.75" bottom="0.75" header="0.3" footer="0.3"/>
  <pageSetup scale="5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topLeftCell="A1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5" t="s">
        <v>34</v>
      </c>
      <c r="B5" s="195"/>
      <c r="C5" s="195"/>
      <c r="D5" s="195"/>
      <c r="E5" s="195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6" t="s">
        <v>36</v>
      </c>
      <c r="C10" s="196"/>
      <c r="D10" s="196"/>
      <c r="E10" s="196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6" t="s">
        <v>38</v>
      </c>
      <c r="C12" s="196"/>
      <c r="D12" s="196"/>
      <c r="E12" s="196"/>
    </row>
    <row r="13" spans="1:8" s="119" customFormat="1" ht="26.1" customHeight="1" x14ac:dyDescent="0.2">
      <c r="A13" s="123" t="s">
        <v>595</v>
      </c>
      <c r="B13" s="196" t="s">
        <v>39</v>
      </c>
      <c r="C13" s="196"/>
      <c r="D13" s="196"/>
      <c r="E13" s="196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5"/>
  <sheetViews>
    <sheetView topLeftCell="A124" zoomScale="106" zoomScaleNormal="106" workbookViewId="0">
      <selection activeCell="B153" sqref="B153:D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2" t="s">
        <v>662</v>
      </c>
      <c r="B1" s="173"/>
      <c r="C1" s="173"/>
      <c r="D1" s="173"/>
      <c r="E1" s="173"/>
      <c r="F1" s="173"/>
      <c r="G1" s="14" t="s">
        <v>605</v>
      </c>
      <c r="H1" s="25">
        <v>2023</v>
      </c>
    </row>
    <row r="2" spans="1:8" s="16" customFormat="1" ht="18.95" customHeight="1" x14ac:dyDescent="0.25">
      <c r="A2" s="172" t="s">
        <v>609</v>
      </c>
      <c r="B2" s="173"/>
      <c r="C2" s="173"/>
      <c r="D2" s="173"/>
      <c r="E2" s="173"/>
      <c r="F2" s="173"/>
      <c r="G2" s="14" t="s">
        <v>606</v>
      </c>
      <c r="H2" s="25" t="s">
        <v>608</v>
      </c>
    </row>
    <row r="3" spans="1:8" s="16" customFormat="1" ht="18.95" customHeight="1" x14ac:dyDescent="0.25">
      <c r="A3" s="172" t="s">
        <v>663</v>
      </c>
      <c r="B3" s="173"/>
      <c r="C3" s="173"/>
      <c r="D3" s="173"/>
      <c r="E3" s="173"/>
      <c r="F3" s="173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486847.88</v>
      </c>
      <c r="D15" s="24">
        <v>486572.11</v>
      </c>
      <c r="E15" s="24">
        <v>479270.77</v>
      </c>
      <c r="F15" s="24">
        <v>477604.31</v>
      </c>
      <c r="G15" s="24">
        <v>400754.63</v>
      </c>
    </row>
    <row r="16" spans="1:8" x14ac:dyDescent="0.2">
      <c r="A16" s="22">
        <v>1124</v>
      </c>
      <c r="B16" s="20" t="s">
        <v>200</v>
      </c>
      <c r="C16" s="24">
        <v>16</v>
      </c>
      <c r="D16" s="24">
        <v>16</v>
      </c>
      <c r="E16" s="24">
        <v>16</v>
      </c>
      <c r="F16" s="24">
        <v>16</v>
      </c>
      <c r="G16" s="24">
        <v>16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4539.05</v>
      </c>
      <c r="D20" s="24">
        <v>4539.05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3031280.4800000004</v>
      </c>
      <c r="D62" s="24">
        <f t="shared" ref="D62:E62" si="0">SUM(D63:D70)</f>
        <v>0</v>
      </c>
      <c r="E62" s="24">
        <f t="shared" si="0"/>
        <v>524702.76</v>
      </c>
    </row>
    <row r="63" spans="1:9" x14ac:dyDescent="0.2">
      <c r="A63" s="22">
        <v>1241</v>
      </c>
      <c r="B63" s="20" t="s">
        <v>237</v>
      </c>
      <c r="C63" s="24">
        <v>588831.03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2377407.9900000002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524702.76</v>
      </c>
    </row>
    <row r="68" spans="1:9" x14ac:dyDescent="0.2">
      <c r="A68" s="22">
        <v>1246</v>
      </c>
      <c r="B68" s="20" t="s">
        <v>242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531554.99</v>
      </c>
      <c r="D110" s="24">
        <f>SUM(D111:D119)</f>
        <v>531554.99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478664.88</v>
      </c>
      <c r="D111" s="24">
        <f>C111</f>
        <v>478664.88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-1798.27</v>
      </c>
      <c r="D117" s="24">
        <f t="shared" si="1"/>
        <v>-1798.27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53760.38</v>
      </c>
      <c r="D119" s="24">
        <f t="shared" si="1"/>
        <v>53760.38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4" x14ac:dyDescent="0.2">
      <c r="A145" s="22">
        <v>2199</v>
      </c>
      <c r="B145" s="20" t="s">
        <v>298</v>
      </c>
      <c r="C145" s="24">
        <v>0</v>
      </c>
    </row>
    <row r="146" spans="1:4" x14ac:dyDescent="0.2">
      <c r="A146" s="22">
        <v>2240</v>
      </c>
      <c r="B146" s="20" t="s">
        <v>299</v>
      </c>
      <c r="C146" s="24">
        <f>SUM(C147:C149)</f>
        <v>0</v>
      </c>
    </row>
    <row r="147" spans="1:4" x14ac:dyDescent="0.2">
      <c r="A147" s="22">
        <v>2241</v>
      </c>
      <c r="B147" s="20" t="s">
        <v>300</v>
      </c>
      <c r="C147" s="24">
        <v>0</v>
      </c>
    </row>
    <row r="148" spans="1:4" x14ac:dyDescent="0.2">
      <c r="A148" s="22">
        <v>2242</v>
      </c>
      <c r="B148" s="20" t="s">
        <v>301</v>
      </c>
      <c r="C148" s="24">
        <v>0</v>
      </c>
    </row>
    <row r="149" spans="1:4" x14ac:dyDescent="0.2">
      <c r="A149" s="22">
        <v>2249</v>
      </c>
      <c r="B149" s="20" t="s">
        <v>302</v>
      </c>
      <c r="C149" s="24">
        <v>0</v>
      </c>
    </row>
    <row r="151" spans="1:4" x14ac:dyDescent="0.2">
      <c r="B151" s="20" t="s">
        <v>625</v>
      </c>
    </row>
    <row r="153" spans="1:4" x14ac:dyDescent="0.2">
      <c r="B153" s="166" t="s">
        <v>664</v>
      </c>
      <c r="C153" s="166" t="s">
        <v>665</v>
      </c>
      <c r="D153" s="166"/>
    </row>
    <row r="154" spans="1:4" x14ac:dyDescent="0.2">
      <c r="B154" s="166" t="s">
        <v>666</v>
      </c>
      <c r="C154" s="168" t="s">
        <v>667</v>
      </c>
      <c r="D154" s="168"/>
    </row>
    <row r="155" spans="1:4" x14ac:dyDescent="0.2">
      <c r="B155" s="166" t="s">
        <v>668</v>
      </c>
      <c r="C155" s="168" t="s">
        <v>669</v>
      </c>
      <c r="D155" s="16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4:D154"/>
    <mergeCell ref="C155:D155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topLeftCell="A193" zoomScaleNormal="100" workbookViewId="0">
      <selection activeCell="B220" sqref="B220:D22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0" t="s">
        <v>662</v>
      </c>
      <c r="B1" s="170"/>
      <c r="C1" s="170"/>
      <c r="D1" s="14" t="s">
        <v>605</v>
      </c>
      <c r="E1" s="25">
        <v>2023</v>
      </c>
    </row>
    <row r="2" spans="1:5" s="16" customFormat="1" ht="18.95" customHeight="1" x14ac:dyDescent="0.25">
      <c r="A2" s="170" t="s">
        <v>610</v>
      </c>
      <c r="B2" s="170"/>
      <c r="C2" s="170"/>
      <c r="D2" s="14" t="s">
        <v>606</v>
      </c>
      <c r="E2" s="25" t="s">
        <v>608</v>
      </c>
    </row>
    <row r="3" spans="1:5" s="16" customFormat="1" ht="18.95" customHeight="1" x14ac:dyDescent="0.25">
      <c r="A3" s="170" t="s">
        <v>663</v>
      </c>
      <c r="B3" s="170"/>
      <c r="C3" s="170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815152.5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815152.5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815152.5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2545252.7999999998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2545252.7999999998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2545252.7999999998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12733.99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12733.99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12733.99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2808578.18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2754183.9000000004</v>
      </c>
      <c r="D99" s="57">
        <f>C99/$C$98</f>
        <v>0.98063280545745757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2195745.27</v>
      </c>
      <c r="D100" s="57">
        <f t="shared" ref="D100:D163" si="0">C100/$C$98</f>
        <v>0.7817995901399476</v>
      </c>
      <c r="E100" s="56"/>
    </row>
    <row r="101" spans="1:5" x14ac:dyDescent="0.2">
      <c r="A101" s="54">
        <v>5111</v>
      </c>
      <c r="B101" s="51" t="s">
        <v>361</v>
      </c>
      <c r="C101" s="55">
        <v>1726828.89</v>
      </c>
      <c r="D101" s="57">
        <f t="shared" si="0"/>
        <v>0.6148409548635031</v>
      </c>
      <c r="E101" s="56"/>
    </row>
    <row r="102" spans="1:5" x14ac:dyDescent="0.2">
      <c r="A102" s="54">
        <v>5112</v>
      </c>
      <c r="B102" s="51" t="s">
        <v>362</v>
      </c>
      <c r="C102" s="55">
        <v>36799.42</v>
      </c>
      <c r="D102" s="57">
        <f t="shared" si="0"/>
        <v>1.3102508686441477E-2</v>
      </c>
      <c r="E102" s="56"/>
    </row>
    <row r="103" spans="1:5" x14ac:dyDescent="0.2">
      <c r="A103" s="54">
        <v>5113</v>
      </c>
      <c r="B103" s="51" t="s">
        <v>363</v>
      </c>
      <c r="C103" s="55">
        <v>322193.61</v>
      </c>
      <c r="D103" s="57">
        <f t="shared" si="0"/>
        <v>0.1147176932066032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109923.35</v>
      </c>
      <c r="D105" s="57">
        <f t="shared" si="0"/>
        <v>3.9138433383399708E-2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236592.66</v>
      </c>
      <c r="D107" s="57">
        <f t="shared" si="0"/>
        <v>8.4239300043269572E-2</v>
      </c>
      <c r="E107" s="56"/>
    </row>
    <row r="108" spans="1:5" x14ac:dyDescent="0.2">
      <c r="A108" s="54">
        <v>5121</v>
      </c>
      <c r="B108" s="51" t="s">
        <v>368</v>
      </c>
      <c r="C108" s="55">
        <v>109073.58</v>
      </c>
      <c r="D108" s="57">
        <f t="shared" si="0"/>
        <v>3.8835871038491079E-2</v>
      </c>
      <c r="E108" s="56"/>
    </row>
    <row r="109" spans="1:5" x14ac:dyDescent="0.2">
      <c r="A109" s="54">
        <v>5122</v>
      </c>
      <c r="B109" s="51" t="s">
        <v>369</v>
      </c>
      <c r="C109" s="55">
        <v>10850.61</v>
      </c>
      <c r="D109" s="57">
        <f t="shared" si="0"/>
        <v>3.8633818624910061E-3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1809</v>
      </c>
      <c r="D111" s="57">
        <f t="shared" si="0"/>
        <v>6.4409814648634775E-4</v>
      </c>
      <c r="E111" s="56"/>
    </row>
    <row r="112" spans="1:5" x14ac:dyDescent="0.2">
      <c r="A112" s="54">
        <v>5125</v>
      </c>
      <c r="B112" s="51" t="s">
        <v>372</v>
      </c>
      <c r="C112" s="55">
        <v>25156.560000000001</v>
      </c>
      <c r="D112" s="57">
        <f t="shared" si="0"/>
        <v>8.9570445925774445E-3</v>
      </c>
      <c r="E112" s="56"/>
    </row>
    <row r="113" spans="1:5" x14ac:dyDescent="0.2">
      <c r="A113" s="54">
        <v>5126</v>
      </c>
      <c r="B113" s="51" t="s">
        <v>373</v>
      </c>
      <c r="C113" s="55">
        <v>69056.91</v>
      </c>
      <c r="D113" s="57">
        <f t="shared" si="0"/>
        <v>2.4587853915464086E-2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20646</v>
      </c>
      <c r="D116" s="57">
        <f t="shared" si="0"/>
        <v>7.3510504877596101E-3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321845.97000000003</v>
      </c>
      <c r="D117" s="57">
        <f t="shared" si="0"/>
        <v>0.1145939152742403</v>
      </c>
      <c r="E117" s="56"/>
    </row>
    <row r="118" spans="1:5" x14ac:dyDescent="0.2">
      <c r="A118" s="54">
        <v>5131</v>
      </c>
      <c r="B118" s="51" t="s">
        <v>378</v>
      </c>
      <c r="C118" s="55">
        <v>56058</v>
      </c>
      <c r="D118" s="57">
        <f t="shared" si="0"/>
        <v>1.9959565448165659E-2</v>
      </c>
      <c r="E118" s="56"/>
    </row>
    <row r="119" spans="1:5" x14ac:dyDescent="0.2">
      <c r="A119" s="54">
        <v>5132</v>
      </c>
      <c r="B119" s="51" t="s">
        <v>379</v>
      </c>
      <c r="C119" s="55">
        <v>6960</v>
      </c>
      <c r="D119" s="57">
        <f t="shared" si="0"/>
        <v>2.4781222219706911E-3</v>
      </c>
      <c r="E119" s="56"/>
    </row>
    <row r="120" spans="1:5" x14ac:dyDescent="0.2">
      <c r="A120" s="54">
        <v>5133</v>
      </c>
      <c r="B120" s="51" t="s">
        <v>380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381</v>
      </c>
      <c r="C121" s="55">
        <v>108919.21</v>
      </c>
      <c r="D121" s="57">
        <f t="shared" si="0"/>
        <v>3.8780907284553495E-2</v>
      </c>
      <c r="E121" s="56"/>
    </row>
    <row r="122" spans="1:5" x14ac:dyDescent="0.2">
      <c r="A122" s="54">
        <v>5135</v>
      </c>
      <c r="B122" s="51" t="s">
        <v>382</v>
      </c>
      <c r="C122" s="55">
        <v>28867.96</v>
      </c>
      <c r="D122" s="57">
        <f t="shared" si="0"/>
        <v>1.0278496146402447E-2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236</v>
      </c>
      <c r="D124" s="57">
        <f t="shared" si="0"/>
        <v>8.4028282239236081E-5</v>
      </c>
      <c r="E124" s="56"/>
    </row>
    <row r="125" spans="1:5" x14ac:dyDescent="0.2">
      <c r="A125" s="54">
        <v>5138</v>
      </c>
      <c r="B125" s="51" t="s">
        <v>385</v>
      </c>
      <c r="C125" s="55">
        <v>45436.800000000003</v>
      </c>
      <c r="D125" s="57">
        <f t="shared" si="0"/>
        <v>1.6177865484947974E-2</v>
      </c>
      <c r="E125" s="56"/>
    </row>
    <row r="126" spans="1:5" x14ac:dyDescent="0.2">
      <c r="A126" s="54">
        <v>5139</v>
      </c>
      <c r="B126" s="51" t="s">
        <v>386</v>
      </c>
      <c r="C126" s="55">
        <v>75368</v>
      </c>
      <c r="D126" s="57">
        <f t="shared" si="0"/>
        <v>2.6834930405960782E-2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54394.28</v>
      </c>
      <c r="D127" s="57">
        <f t="shared" si="0"/>
        <v>1.9367194542542519E-2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54394.28</v>
      </c>
      <c r="D137" s="57">
        <f t="shared" si="0"/>
        <v>1.9367194542542519E-2</v>
      </c>
      <c r="E137" s="56"/>
    </row>
    <row r="138" spans="1:5" x14ac:dyDescent="0.2">
      <c r="A138" s="54">
        <v>5241</v>
      </c>
      <c r="B138" s="51" t="s">
        <v>396</v>
      </c>
      <c r="C138" s="55">
        <v>54394.28</v>
      </c>
      <c r="D138" s="57">
        <f t="shared" si="0"/>
        <v>1.9367194542542519E-2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0" spans="1:5" x14ac:dyDescent="0.2">
      <c r="B220" s="166" t="s">
        <v>664</v>
      </c>
      <c r="C220" s="166" t="s">
        <v>665</v>
      </c>
      <c r="D220" s="166"/>
    </row>
    <row r="221" spans="1:5" x14ac:dyDescent="0.2">
      <c r="B221" s="166" t="s">
        <v>666</v>
      </c>
      <c r="C221" s="168" t="s">
        <v>667</v>
      </c>
      <c r="D221" s="168"/>
    </row>
    <row r="222" spans="1:5" x14ac:dyDescent="0.2">
      <c r="B222" s="166" t="s">
        <v>668</v>
      </c>
      <c r="C222" s="168" t="s">
        <v>669</v>
      </c>
      <c r="D222" s="16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1:D221"/>
    <mergeCell ref="C222:D222"/>
  </mergeCells>
  <pageMargins left="0.7" right="0.7" top="0.75" bottom="0.75" header="0.3" footer="0.3"/>
  <pageSetup scale="8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3"/>
  <sheetViews>
    <sheetView workbookViewId="0">
      <selection activeCell="B31" sqref="B31:D33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4" t="s">
        <v>662</v>
      </c>
      <c r="B1" s="174"/>
      <c r="C1" s="174"/>
      <c r="D1" s="27" t="s">
        <v>605</v>
      </c>
      <c r="E1" s="28">
        <v>2023</v>
      </c>
    </row>
    <row r="2" spans="1:5" ht="18.95" customHeight="1" x14ac:dyDescent="0.2">
      <c r="A2" s="174" t="s">
        <v>611</v>
      </c>
      <c r="B2" s="174"/>
      <c r="C2" s="174"/>
      <c r="D2" s="27" t="s">
        <v>606</v>
      </c>
      <c r="E2" s="28" t="s">
        <v>608</v>
      </c>
    </row>
    <row r="3" spans="1:5" ht="18.95" customHeight="1" x14ac:dyDescent="0.2">
      <c r="A3" s="174" t="s">
        <v>663</v>
      </c>
      <c r="B3" s="174"/>
      <c r="C3" s="174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2401985.46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564561.11</v>
      </c>
    </row>
    <row r="15" spans="1:5" x14ac:dyDescent="0.2">
      <c r="A15" s="33">
        <v>3220</v>
      </c>
      <c r="B15" s="29" t="s">
        <v>469</v>
      </c>
      <c r="C15" s="34">
        <v>8243447.2000000002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4" x14ac:dyDescent="0.2">
      <c r="A17" s="33">
        <v>3231</v>
      </c>
      <c r="B17" s="29" t="s">
        <v>471</v>
      </c>
      <c r="C17" s="34">
        <v>0</v>
      </c>
    </row>
    <row r="18" spans="1:4" x14ac:dyDescent="0.2">
      <c r="A18" s="33">
        <v>3232</v>
      </c>
      <c r="B18" s="29" t="s">
        <v>472</v>
      </c>
      <c r="C18" s="34">
        <v>0</v>
      </c>
    </row>
    <row r="19" spans="1:4" x14ac:dyDescent="0.2">
      <c r="A19" s="33">
        <v>3233</v>
      </c>
      <c r="B19" s="29" t="s">
        <v>473</v>
      </c>
      <c r="C19" s="34">
        <v>0</v>
      </c>
    </row>
    <row r="20" spans="1:4" x14ac:dyDescent="0.2">
      <c r="A20" s="33">
        <v>3239</v>
      </c>
      <c r="B20" s="29" t="s">
        <v>474</v>
      </c>
      <c r="C20" s="34">
        <v>0</v>
      </c>
    </row>
    <row r="21" spans="1:4" x14ac:dyDescent="0.2">
      <c r="A21" s="33">
        <v>3240</v>
      </c>
      <c r="B21" s="29" t="s">
        <v>475</v>
      </c>
      <c r="C21" s="34">
        <f>SUM(C22:C24)</f>
        <v>0</v>
      </c>
    </row>
    <row r="22" spans="1:4" x14ac:dyDescent="0.2">
      <c r="A22" s="33">
        <v>3241</v>
      </c>
      <c r="B22" s="29" t="s">
        <v>476</v>
      </c>
      <c r="C22" s="34">
        <v>0</v>
      </c>
    </row>
    <row r="23" spans="1:4" x14ac:dyDescent="0.2">
      <c r="A23" s="33">
        <v>3242</v>
      </c>
      <c r="B23" s="29" t="s">
        <v>477</v>
      </c>
      <c r="C23" s="34">
        <v>0</v>
      </c>
    </row>
    <row r="24" spans="1:4" x14ac:dyDescent="0.2">
      <c r="A24" s="33">
        <v>3243</v>
      </c>
      <c r="B24" s="29" t="s">
        <v>478</v>
      </c>
      <c r="C24" s="34">
        <v>0</v>
      </c>
    </row>
    <row r="25" spans="1:4" x14ac:dyDescent="0.2">
      <c r="A25" s="33">
        <v>3250</v>
      </c>
      <c r="B25" s="29" t="s">
        <v>479</v>
      </c>
      <c r="C25" s="34">
        <f>SUM(C26:C27)</f>
        <v>0</v>
      </c>
    </row>
    <row r="26" spans="1:4" x14ac:dyDescent="0.2">
      <c r="A26" s="33">
        <v>3251</v>
      </c>
      <c r="B26" s="29" t="s">
        <v>480</v>
      </c>
      <c r="C26" s="34">
        <v>0</v>
      </c>
    </row>
    <row r="27" spans="1:4" x14ac:dyDescent="0.2">
      <c r="A27" s="33">
        <v>3252</v>
      </c>
      <c r="B27" s="29" t="s">
        <v>481</v>
      </c>
      <c r="C27" s="34">
        <v>0</v>
      </c>
    </row>
    <row r="29" spans="1:4" x14ac:dyDescent="0.2">
      <c r="B29" s="29" t="s">
        <v>625</v>
      </c>
    </row>
    <row r="31" spans="1:4" x14ac:dyDescent="0.2">
      <c r="B31" s="166" t="s">
        <v>664</v>
      </c>
      <c r="C31" s="166" t="s">
        <v>665</v>
      </c>
      <c r="D31" s="166"/>
    </row>
    <row r="32" spans="1:4" x14ac:dyDescent="0.2">
      <c r="B32" s="166" t="s">
        <v>666</v>
      </c>
      <c r="C32" s="168" t="s">
        <v>667</v>
      </c>
      <c r="D32" s="168"/>
    </row>
    <row r="33" spans="2:4" x14ac:dyDescent="0.2">
      <c r="B33" s="166" t="s">
        <v>668</v>
      </c>
      <c r="C33" s="168" t="s">
        <v>669</v>
      </c>
      <c r="D33" s="16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2:D32"/>
    <mergeCell ref="C33:D3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7"/>
  <sheetViews>
    <sheetView topLeftCell="A100" workbookViewId="0">
      <selection activeCell="B125" sqref="B125:D12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4" t="s">
        <v>662</v>
      </c>
      <c r="B1" s="174"/>
      <c r="C1" s="174"/>
      <c r="D1" s="27" t="s">
        <v>605</v>
      </c>
      <c r="E1" s="28">
        <v>2023</v>
      </c>
    </row>
    <row r="2" spans="1:5" s="35" customFormat="1" ht="18.95" customHeight="1" x14ac:dyDescent="0.25">
      <c r="A2" s="174" t="s">
        <v>612</v>
      </c>
      <c r="B2" s="174"/>
      <c r="C2" s="174"/>
      <c r="D2" s="27" t="s">
        <v>606</v>
      </c>
      <c r="E2" s="28" t="s">
        <v>608</v>
      </c>
    </row>
    <row r="3" spans="1:5" s="35" customFormat="1" ht="18.95" customHeight="1" x14ac:dyDescent="0.25">
      <c r="A3" s="174" t="s">
        <v>663</v>
      </c>
      <c r="B3" s="174"/>
      <c r="C3" s="174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4341077.66</v>
      </c>
      <c r="D9" s="34">
        <v>3973459.05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4341077.66</v>
      </c>
      <c r="D15" s="135">
        <f>SUM(D8:D14)</f>
        <v>3973459.05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564561.11</v>
      </c>
      <c r="D47" s="135">
        <v>796134.58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88004.86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88004.86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88004.86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88004.86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564561.11</v>
      </c>
      <c r="D122" s="135">
        <f>D47+D48+D100-D106-D109</f>
        <v>884139.44</v>
      </c>
    </row>
    <row r="125" spans="1:4" x14ac:dyDescent="0.2">
      <c r="B125" s="166" t="s">
        <v>664</v>
      </c>
      <c r="C125" s="166" t="s">
        <v>665</v>
      </c>
      <c r="D125" s="166"/>
    </row>
    <row r="126" spans="1:4" x14ac:dyDescent="0.2">
      <c r="B126" s="166" t="s">
        <v>666</v>
      </c>
      <c r="C126" s="168" t="s">
        <v>667</v>
      </c>
      <c r="D126" s="168"/>
    </row>
    <row r="127" spans="1:4" x14ac:dyDescent="0.2">
      <c r="B127" s="166" t="s">
        <v>668</v>
      </c>
      <c r="C127" s="168" t="s">
        <v>669</v>
      </c>
      <c r="D127" s="16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126:D126"/>
    <mergeCell ref="C127:D127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99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2023-04-27T19:58:20Z</cp:lastPrinted>
  <dcterms:created xsi:type="dcterms:W3CDTF">2012-12-11T20:36:24Z</dcterms:created>
  <dcterms:modified xsi:type="dcterms:W3CDTF">2023-04-28T18:26:54Z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